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35DB8D39-DE0B-4793-989A-1C32245038F5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Datenbank  Mustervorgaben " sheetId="1" r:id="rId1"/>
    <sheet name="Datenbank " sheetId="2" r:id="rId2"/>
    <sheet name="Datenbank (LÖ)" sheetId="3" r:id="rId3"/>
  </sheets>
  <definedNames>
    <definedName name="_xlnm._FilterDatabase" localSheetId="1" hidden="1">'Datenbank '!$A$3:$E$28</definedName>
    <definedName name="_xlnm._FilterDatabase" localSheetId="0" hidden="1">'Datenbank  Mustervorgaben 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3" l="1"/>
  <c r="I27" i="3"/>
  <c r="I29" i="3" s="1"/>
  <c r="I25" i="3"/>
  <c r="I23" i="3"/>
  <c r="I21" i="3"/>
  <c r="I14" i="3"/>
  <c r="I13" i="3"/>
  <c r="I11" i="3"/>
  <c r="I9" i="3"/>
  <c r="I7" i="3"/>
  <c r="K32" i="1"/>
  <c r="K31" i="1"/>
  <c r="K24" i="1"/>
  <c r="K19" i="1"/>
  <c r="K18" i="1"/>
  <c r="K11" i="1"/>
  <c r="K10" i="1"/>
  <c r="K9" i="1"/>
  <c r="K8" i="1"/>
  <c r="K7" i="1"/>
  <c r="I1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I7" authorId="0" shapeId="0" xr:uid="{00000000-0006-0000-0200-000001000000}">
      <text>
        <r>
          <rPr>
            <sz val="9"/>
            <color indexed="81"/>
            <rFont val="Tahoma"/>
            <family val="2"/>
          </rPr>
          <t>=DBANZAHL2(A3:E28;"ABT";I3:I4)</t>
        </r>
      </text>
    </comment>
    <comment ref="I9" authorId="0" shapeId="0" xr:uid="{00000000-0006-0000-0200-000002000000}">
      <text>
        <r>
          <rPr>
            <sz val="9"/>
            <color indexed="81"/>
            <rFont val="Tahoma"/>
            <family val="2"/>
          </rPr>
          <t>=DBSUMME(A3:E28;"GEHALT";I3:I4)</t>
        </r>
      </text>
    </comment>
    <comment ref="I11" authorId="0" shapeId="0" xr:uid="{00000000-0006-0000-0200-000003000000}">
      <text>
        <r>
          <rPr>
            <sz val="9"/>
            <color indexed="81"/>
            <rFont val="Tahoma"/>
            <family val="2"/>
          </rPr>
          <t>=DBMITTELWERT(A3:E28;"GEHALT";I3:I4)</t>
        </r>
      </text>
    </comment>
    <comment ref="I13" authorId="0" shapeId="0" xr:uid="{00000000-0006-0000-0200-000004000000}">
      <text>
        <r>
          <rPr>
            <sz val="9"/>
            <color indexed="81"/>
            <rFont val="Tahoma"/>
            <family val="2"/>
          </rPr>
          <t>=DBMAX(A3:E28;"GEHALT";I3:I4)</t>
        </r>
      </text>
    </comment>
    <comment ref="I14" authorId="0" shapeId="0" xr:uid="{00000000-0006-0000-0200-000005000000}">
      <text>
        <r>
          <rPr>
            <sz val="9"/>
            <color indexed="81"/>
            <rFont val="Tahoma"/>
            <family val="2"/>
          </rPr>
          <t>=DBMIN(A3:E28;"GEHALT";I3:I4)</t>
        </r>
      </text>
    </comment>
    <comment ref="I21" authorId="0" shapeId="0" xr:uid="{00000000-0006-0000-0200-000006000000}">
      <text>
        <r>
          <rPr>
            <sz val="9"/>
            <color indexed="81"/>
            <rFont val="Tahoma"/>
            <family val="2"/>
          </rPr>
          <t>alternativ zum Feldnamen kann auch die Zelladresse (E3) oder die Spaltennummer (5) angegeben werden
=DBANZAHL2(A3:E28;</t>
        </r>
        <r>
          <rPr>
            <b/>
            <sz val="9"/>
            <color indexed="81"/>
            <rFont val="Tahoma"/>
            <family val="2"/>
          </rPr>
          <t>E3</t>
        </r>
        <r>
          <rPr>
            <sz val="9"/>
            <color indexed="81"/>
            <rFont val="Tahoma"/>
            <family val="2"/>
          </rPr>
          <t>;I17:J19)</t>
        </r>
      </text>
    </comment>
  </commentList>
</comments>
</file>

<file path=xl/sharedStrings.xml><?xml version="1.0" encoding="utf-8"?>
<sst xmlns="http://schemas.openxmlformats.org/spreadsheetml/2006/main" count="318" uniqueCount="74">
  <si>
    <t>Listenbereich</t>
  </si>
  <si>
    <t>Ausgewähltes Kriterium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</si>
  <si>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</si>
  <si>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</si>
  <si>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</si>
  <si>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</si>
  <si>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</si>
  <si>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</si>
  <si>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</si>
  <si>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</si>
  <si>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</si>
  <si>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</si>
  <si>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</si>
  <si>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EK</t>
  </si>
  <si>
    <t>De Jong</t>
  </si>
  <si>
    <t>Frank</t>
  </si>
  <si>
    <t>Reithofer</t>
  </si>
  <si>
    <t>Gregor</t>
  </si>
  <si>
    <t>DBSUMME</t>
  </si>
  <si>
    <t>Stiller</t>
  </si>
  <si>
    <t>Gerd</t>
  </si>
  <si>
    <t>AV</t>
  </si>
  <si>
    <t>DBMITTELWERT</t>
  </si>
  <si>
    <t>Huber</t>
  </si>
  <si>
    <t>Gottfried</t>
  </si>
  <si>
    <t>DBMIN</t>
  </si>
  <si>
    <t>Prentler</t>
  </si>
  <si>
    <t>Horst</t>
  </si>
  <si>
    <t>DBMAX</t>
  </si>
  <si>
    <t>Isak</t>
  </si>
  <si>
    <t>Gerhard</t>
  </si>
  <si>
    <t>DBANZAHL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</si>
  <si>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</si>
  <si>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</si>
  <si>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</si>
  <si>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</si>
  <si>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</si>
  <si>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</si>
  <si>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</si>
  <si>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</si>
  <si>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</si>
  <si>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</si>
  <si>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</si>
  <si>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</si>
  <si>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</si>
  <si>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</si>
  <si>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</si>
  <si>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</si>
  <si>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</si>
  <si>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</si>
  <si>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</si>
  <si>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</si>
  <si>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&gt;2000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</si>
  <si>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</si>
  <si>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</si>
  <si>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</si>
  <si>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</si>
  <si>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</si>
  <si>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</si>
  <si>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</si>
  <si>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</si>
  <si>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</si>
  <si>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</si>
  <si>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</si>
  <si>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Anzahl der Mitarbeiter dieser Abt</t>
  </si>
  <si>
    <t>Summe der Gehälter dieser Abteilung</t>
  </si>
  <si>
    <t>Durchschnittliches Gehalt</t>
  </si>
  <si>
    <t>Höchstes Gehalt</t>
  </si>
  <si>
    <t>Niedrigstes Gehalt</t>
  </si>
  <si>
    <t>Differenz</t>
  </si>
  <si>
    <t xml:space="preserve">Anzahl der Mitarbeiter </t>
  </si>
  <si>
    <t xml:space="preserve">Gehälter </t>
  </si>
  <si>
    <t xml:space="preserve">Anzahl der EK-Mitarbeiter </t>
  </si>
  <si>
    <t>Summe aller Gehälter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</si>
</sst>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164" fontId="7" fillId="2" borderId="0" xfId="1" applyFont="1" applyFill="1"/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4" fontId="0" fillId="0" borderId="0" xfId="1" applyFont="1"/>
    <xf numFmtId="0" fontId="6" fillId="0" borderId="0" xfId="0" applyFont="1"/>
    <xf numFmtId="0" fontId="7" fillId="2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1" applyNumberFormat="1" applyFont="1"/>
    <xf numFmtId="0" fontId="7" fillId="3" borderId="3" xfId="0" applyFont="1" applyFill="1" applyBorder="1" applyAlignment="1">
      <alignment horizontal="center"/>
    </xf>
    <xf numFmtId="164" fontId="7" fillId="3" borderId="3" xfId="1" applyFont="1" applyFill="1" applyBorder="1"/>
    <xf numFmtId="0" fontId="6" fillId="0" borderId="3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1" fontId="6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0" xfId="0" applyNumberFormat="1" applyFont="1"/>
    <xf numFmtId="4" fontId="6" fillId="2" borderId="5" xfId="0" applyNumberFormat="1" applyFont="1" applyFill="1" applyBorder="1"/>
    <xf numFmtId="0" fontId="6" fillId="3" borderId="1" xfId="0" applyFont="1" applyFill="1" applyBorder="1"/>
    <xf numFmtId="4" fontId="6" fillId="3" borderId="1" xfId="1" applyNumberFormat="1" applyFont="1" applyFill="1" applyBorder="1"/>
    <xf numFmtId="0" fontId="7" fillId="2" borderId="3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6" fillId="2" borderId="3" xfId="0" applyNumberFormat="1" applyFont="1" applyFill="1" applyBorder="1"/>
    <xf numFmtId="4" fontId="6" fillId="2" borderId="3" xfId="0" applyNumberFormat="1" applyFont="1" applyFill="1" applyBorder="1"/>
    <xf numFmtId="0" fontId="6" fillId="3" borderId="3" xfId="0" applyFont="1" applyFill="1" applyBorder="1"/>
    <xf numFmtId="4" fontId="6" fillId="3" borderId="3" xfId="1" applyNumberFormat="1" applyFont="1" applyFill="1" applyBorder="1"/>
    <xf numFmtId="0" fontId="0" fillId="0" borderId="0" xfId="0"/>
    <xf numFmtId="0" fontId="3" fillId="2" borderId="0" xfId="0" applyFont="1" applyFill="1" applyAlignment="1">
      <alignment horizontal="left"/>
    </xf>
    <xf numFmtId="0" fontId="6" fillId="0" borderId="0" xfId="0" applyFont="1" applyAlignment="1">
      <alignment wrapText="1"/>
    </xf>
    <xf numFmtId="0" fontId="0" fillId="0" borderId="0" xfId="0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39689</xdr:colOff>
      <xdr:row>1</xdr:row>
      <xdr:rowOff>1</xdr:rowOff>
    </xdr:from>
    <xdr:to>
      <xdr:col>12</xdr:col>
      <xdr:colOff>555627</xdr:colOff>
      <xdr:row>2</xdr:row>
      <xdr:rowOff>55563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625149" y="160021"/>
          <a:ext cx="2885758" cy="634682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den jeweiligen Datenbankfunktionen werden die Daten von jenen Mitarbeitern zur Berechnung herangezogen, die</a:t>
          </a:r>
          <a:r>
            <a:rPr lang="de-AT" sz="1000">
              <a:solidFill>
                <a:srgbClr val="0070C0"/>
              </a:solidFill>
            </a:rPr>
            <a:t> .....</a:t>
          </a:r>
        </a:p>
      </xdr:txBody>
    </xdr:sp>
    <xdr:clientData/>
  </xdr:twoCellAnchor>
  <xdr:twoCellAnchor>
    <xdr:from>
      <xdr:col>9</xdr:col>
      <xdr:colOff>31749</xdr:colOff>
      <xdr:row>3</xdr:row>
      <xdr:rowOff>7937</xdr:rowOff>
    </xdr:from>
    <xdr:to>
      <xdr:col>12</xdr:col>
      <xdr:colOff>547686</xdr:colOff>
      <xdr:row>4</xdr:row>
      <xdr:rowOff>63500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617209" y="907097"/>
          <a:ext cx="2885757" cy="21558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</xdr:txBody>
    </xdr:sp>
    <xdr:clientData/>
  </xdr:twoCellAnchor>
  <xdr:twoCellAnchor>
    <xdr:from>
      <xdr:col>9</xdr:col>
      <xdr:colOff>31750</xdr:colOff>
      <xdr:row>11</xdr:row>
      <xdr:rowOff>119062</xdr:rowOff>
    </xdr:from>
    <xdr:to>
      <xdr:col>12</xdr:col>
      <xdr:colOff>531813</xdr:colOff>
      <xdr:row>15</xdr:row>
      <xdr:rowOff>47625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17210" y="2298382"/>
          <a:ext cx="2869883" cy="56864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(VK)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Rechnungswesen (RW)</a:t>
          </a:r>
        </a:p>
      </xdr:txBody>
    </xdr:sp>
    <xdr:clientData/>
  </xdr:twoCellAnchor>
  <xdr:twoCellAnchor>
    <xdr:from>
      <xdr:col>9</xdr:col>
      <xdr:colOff>23811</xdr:colOff>
      <xdr:row>19</xdr:row>
      <xdr:rowOff>134946</xdr:rowOff>
    </xdr:from>
    <xdr:to>
      <xdr:col>14</xdr:col>
      <xdr:colOff>150812</xdr:colOff>
      <xdr:row>21</xdr:row>
      <xdr:rowOff>79376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609271" y="3594426"/>
          <a:ext cx="4081781" cy="26447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als Gehalt mehr als 2000 erhalten</a:t>
          </a:r>
        </a:p>
      </xdr:txBody>
    </xdr:sp>
    <xdr:clientData/>
  </xdr:twoCellAnchor>
  <xdr:twoCellAnchor>
    <xdr:from>
      <xdr:col>9</xdr:col>
      <xdr:colOff>23813</xdr:colOff>
      <xdr:row>25</xdr:row>
      <xdr:rowOff>127002</xdr:rowOff>
    </xdr:from>
    <xdr:to>
      <xdr:col>14</xdr:col>
      <xdr:colOff>152213</xdr:colOff>
      <xdr:row>28</xdr:row>
      <xdr:rowOff>71437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609273" y="4546602"/>
          <a:ext cx="4083180" cy="424495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</a:t>
          </a:r>
          <a:r>
            <a:rPr lang="de-AT" sz="1000" b="0" i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verdienen 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arbeiten UND </a:t>
          </a:r>
          <a:r>
            <a:rPr lang="de-AT" sz="1000">
              <a:solidFill>
                <a:srgbClr val="0070C0"/>
              </a:solidFill>
            </a:rPr>
            <a:t> </a:t>
          </a:r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erhalten</a:t>
          </a:r>
          <a:r>
            <a:rPr lang="de-AT" sz="1000">
              <a:solidFill>
                <a:srgbClr val="0070C0"/>
              </a:solidFill>
            </a:rPr>
            <a:t> </a:t>
          </a:r>
          <a:endParaRPr lang="de-AT" sz="1000" b="0" i="0" u="none" strike="noStrike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865189</xdr:colOff>
      <xdr:row>3</xdr:row>
      <xdr:rowOff>115094</xdr:rowOff>
    </xdr:from>
    <xdr:to>
      <xdr:col>9</xdr:col>
      <xdr:colOff>31749</xdr:colOff>
      <xdr:row>4</xdr:row>
      <xdr:rowOff>71437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3" idx="1"/>
        </xdr:cNvCxnSpPr>
      </xdr:nvCxnSpPr>
      <xdr:spPr>
        <a:xfrm flipH="1">
          <a:off x="4515169" y="1014254"/>
          <a:ext cx="1102040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12</xdr:row>
      <xdr:rowOff>99219</xdr:rowOff>
    </xdr:from>
    <xdr:to>
      <xdr:col>9</xdr:col>
      <xdr:colOff>7936</xdr:colOff>
      <xdr:row>13</xdr:row>
      <xdr:rowOff>55562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4491354" y="2438559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13</xdr:row>
      <xdr:rowOff>99219</xdr:rowOff>
    </xdr:from>
    <xdr:to>
      <xdr:col>9</xdr:col>
      <xdr:colOff>7936</xdr:colOff>
      <xdr:row>14</xdr:row>
      <xdr:rowOff>55562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4491354" y="2598579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833439</xdr:colOff>
      <xdr:row>14</xdr:row>
      <xdr:rowOff>115094</xdr:rowOff>
    </xdr:from>
    <xdr:to>
      <xdr:col>9</xdr:col>
      <xdr:colOff>1</xdr:colOff>
      <xdr:row>15</xdr:row>
      <xdr:rowOff>71437</xdr:rowOff>
    </xdr:to>
    <xdr:cxnSp macro="">
      <xdr:nvCxnSpPr>
        <xdr:cNvPr id="10" name="Gerade Verbindung mit Pfeil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H="1">
          <a:off x="4483419" y="2774474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746128</xdr:colOff>
      <xdr:row>20</xdr:row>
      <xdr:rowOff>107161</xdr:rowOff>
    </xdr:from>
    <xdr:to>
      <xdr:col>9</xdr:col>
      <xdr:colOff>23811</xdr:colOff>
      <xdr:row>21</xdr:row>
      <xdr:rowOff>55562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stCxn id="5" idx="1"/>
        </xdr:cNvCxnSpPr>
      </xdr:nvCxnSpPr>
      <xdr:spPr>
        <a:xfrm flipH="1">
          <a:off x="5295268" y="3726661"/>
          <a:ext cx="314003" cy="10842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26</xdr:row>
      <xdr:rowOff>134945</xdr:rowOff>
    </xdr:from>
    <xdr:to>
      <xdr:col>9</xdr:col>
      <xdr:colOff>23811</xdr:colOff>
      <xdr:row>27</xdr:row>
      <xdr:rowOff>55562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H="1">
          <a:off x="5295265" y="4714565"/>
          <a:ext cx="314006" cy="806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27</xdr:row>
      <xdr:rowOff>150820</xdr:rowOff>
    </xdr:from>
    <xdr:to>
      <xdr:col>9</xdr:col>
      <xdr:colOff>23811</xdr:colOff>
      <xdr:row>28</xdr:row>
      <xdr:rowOff>71437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>
          <a:off x="5295265" y="4890460"/>
          <a:ext cx="314006" cy="806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29</xdr:row>
      <xdr:rowOff>15875</xdr:rowOff>
    </xdr:from>
    <xdr:to>
      <xdr:col>7</xdr:col>
      <xdr:colOff>174625</xdr:colOff>
      <xdr:row>38</xdr:row>
      <xdr:rowOff>87313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43037" y="4656455"/>
          <a:ext cx="3486468" cy="1511618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rot umrandeten Zellen mit</a:t>
          </a:r>
          <a:r>
            <a:rPr lang="de-AT" sz="1100" baseline="0">
              <a:solidFill>
                <a:srgbClr val="0000FF"/>
              </a:solidFill>
            </a:rPr>
            <a:t> den entsprechenden Datenbankfunktionen aus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Die Kriterien dazu stehen 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gelb hinterlegten Zellen im Bereich I3:I4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grün hinterlegten Zellen im Bereich I17:J19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30</xdr:row>
      <xdr:rowOff>47624</xdr:rowOff>
    </xdr:from>
    <xdr:to>
      <xdr:col>9</xdr:col>
      <xdr:colOff>19050</xdr:colOff>
      <xdr:row>35</xdr:row>
      <xdr:rowOff>123825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067050" y="4848224"/>
          <a:ext cx="3497580" cy="876301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 b="1">
              <a:solidFill>
                <a:srgbClr val="0000FF"/>
              </a:solidFill>
            </a:rPr>
            <a:t>Kommentar</a:t>
          </a:r>
          <a:r>
            <a:rPr lang="de-AT" sz="1100" b="1" baseline="0">
              <a:solidFill>
                <a:srgbClr val="0000FF"/>
              </a:solidFill>
            </a:rPr>
            <a:t> </a:t>
          </a:r>
          <a:r>
            <a:rPr lang="de-AT" sz="1100" b="1">
              <a:solidFill>
                <a:srgbClr val="0000FF"/>
              </a:solidFill>
            </a:rPr>
            <a:t>zum auszuwertenden</a:t>
          </a:r>
          <a:r>
            <a:rPr lang="de-AT" sz="1100" b="1" baseline="0">
              <a:solidFill>
                <a:srgbClr val="0000FF"/>
              </a:solidFill>
            </a:rPr>
            <a:t> Datenbankfeld:</a:t>
          </a:r>
          <a:endParaRPr lang="de-AT" sz="1100" b="1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alternativ zum Feldnamen kann auch die Zelladresse oder die Spaltennummer angegeben werden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9"/>
  <sheetViews>
    <sheetView tabSelected="1"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3.140625" customWidth="1"/>
    <col min="8" max="8" width="11.42578125" customWidth="1"/>
    <col min="9" max="9" width="3.7109375" customWidth="1"/>
    <col min="11" max="11" width="11.42578125" customWidth="1"/>
  </cols>
  <sheetData>
    <row r="1" spans="1:14" ht="12.75" customHeight="1" x14ac:dyDescent="0.25">
      <c r="A1" s="33" t="s">
        <v>0</v>
      </c>
      <c r="B1" s="33"/>
      <c r="C1" s="1"/>
      <c r="E1" s="1"/>
      <c r="F1" s="1"/>
      <c r="H1" s="1"/>
      <c r="K1" s="1"/>
      <c r="L1" s="1"/>
      <c r="M1" s="1"/>
      <c r="N1" s="1"/>
    </row>
    <row r="2" spans="1:14" ht="45.75" customHeight="1" x14ac:dyDescent="0.25">
      <c r="B2" s="1"/>
      <c r="C2" s="1"/>
      <c r="D2" s="1"/>
      <c r="E2" s="1"/>
      <c r="F2" s="1"/>
      <c r="G2" s="2" t="s">
        <v>1</v>
      </c>
      <c r="H2" s="1"/>
      <c r="J2" s="34"/>
      <c r="K2" s="34"/>
      <c r="L2" s="34"/>
      <c r="M2" s="34"/>
      <c r="N2" s="1"/>
    </row>
    <row r="3" spans="1:14" ht="12.75" customHeight="1" x14ac:dyDescent="0.25">
      <c r="A3" s="3" t="s">
        <v>2</v>
      </c>
      <c r="B3" s="4" t="s">
        <v>3</v>
      </c>
      <c r="C3" s="4" t="s">
        <v>4</v>
      </c>
      <c r="D3" s="3" t="s">
        <v>5</v>
      </c>
      <c r="E3" s="5" t="s">
        <v>6</v>
      </c>
      <c r="H3" s="2"/>
    </row>
    <row r="4" spans="1:14" ht="12.75" customHeight="1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0"/>
      <c r="G4" s="11" t="s">
        <v>5</v>
      </c>
      <c r="H4" s="10"/>
    </row>
    <row r="5" spans="1:14" ht="12.75" customHeight="1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  <c r="G5" s="12" t="s">
        <v>13</v>
      </c>
      <c r="H5" s="10"/>
    </row>
    <row r="6" spans="1:14" ht="12.75" customHeight="1" x14ac:dyDescent="0.25">
      <c r="A6" s="6">
        <v>387</v>
      </c>
      <c r="B6" s="7" t="s">
        <v>14</v>
      </c>
      <c r="C6" s="7" t="s">
        <v>15</v>
      </c>
      <c r="D6" s="8" t="s">
        <v>12</v>
      </c>
      <c r="E6" s="9">
        <v>1911</v>
      </c>
      <c r="G6" s="10"/>
      <c r="I6" s="10"/>
      <c r="K6" s="13" t="s">
        <v>6</v>
      </c>
    </row>
    <row r="7" spans="1:14" ht="12.75" customHeight="1" x14ac:dyDescent="0.25">
      <c r="A7" s="6">
        <v>420</v>
      </c>
      <c r="B7" s="7" t="s">
        <v>16</v>
      </c>
      <c r="C7" s="7" t="s">
        <v>17</v>
      </c>
      <c r="D7" s="8" t="s">
        <v>9</v>
      </c>
      <c r="E7" s="9">
        <v>2846</v>
      </c>
      <c r="F7" s="10"/>
      <c r="I7" s="35" t="s">
        <v>18</v>
      </c>
      <c r="J7" s="35"/>
      <c r="K7" s="9">
        <f>DSUM(A3:E28,E3,G4:G5)</f>
        <v>13130</v>
      </c>
      <c r="L7" s="10"/>
    </row>
    <row r="8" spans="1:14" ht="12.75" customHeight="1" x14ac:dyDescent="0.25">
      <c r="A8" s="6">
        <v>110</v>
      </c>
      <c r="B8" s="7" t="s">
        <v>19</v>
      </c>
      <c r="C8" s="10" t="s">
        <v>20</v>
      </c>
      <c r="D8" s="8" t="s">
        <v>21</v>
      </c>
      <c r="E8" s="9">
        <v>2499</v>
      </c>
      <c r="F8" s="10"/>
      <c r="I8" s="32" t="s">
        <v>22</v>
      </c>
      <c r="J8" s="32"/>
      <c r="K8" s="9">
        <f>DAVERAGE(A3:E28,E3,G4:G5)</f>
        <v>2626</v>
      </c>
      <c r="L8" s="10"/>
    </row>
    <row r="9" spans="1:14" ht="12.75" customHeight="1" x14ac:dyDescent="0.25">
      <c r="A9" s="6">
        <v>348</v>
      </c>
      <c r="B9" s="7" t="s">
        <v>23</v>
      </c>
      <c r="C9" s="7" t="s">
        <v>24</v>
      </c>
      <c r="D9" s="8" t="s">
        <v>21</v>
      </c>
      <c r="E9" s="9">
        <v>2499</v>
      </c>
      <c r="F9" s="10"/>
      <c r="I9" s="32" t="s">
        <v>25</v>
      </c>
      <c r="J9" s="32"/>
      <c r="K9" s="9">
        <f>DMIN(A3:E28,E3,G4:G5)</f>
        <v>1588</v>
      </c>
    </row>
    <row r="10" spans="1:14" ht="12.75" customHeight="1" x14ac:dyDescent="0.25">
      <c r="A10" s="6">
        <v>602</v>
      </c>
      <c r="B10" s="7" t="s">
        <v>26</v>
      </c>
      <c r="C10" s="7" t="s">
        <v>27</v>
      </c>
      <c r="D10" s="8" t="s">
        <v>13</v>
      </c>
      <c r="E10" s="9">
        <v>3410</v>
      </c>
      <c r="I10" s="32" t="s">
        <v>28</v>
      </c>
      <c r="J10" s="32"/>
      <c r="K10" s="9">
        <f>DMAX(A3:E28,E3,G4:G5)</f>
        <v>3428</v>
      </c>
    </row>
    <row r="11" spans="1:14" ht="12.75" customHeight="1" x14ac:dyDescent="0.25">
      <c r="A11" s="6">
        <v>341</v>
      </c>
      <c r="B11" s="7" t="s">
        <v>29</v>
      </c>
      <c r="C11" s="7" t="s">
        <v>30</v>
      </c>
      <c r="D11" s="8" t="s">
        <v>13</v>
      </c>
      <c r="E11" s="9">
        <v>2411</v>
      </c>
      <c r="I11" s="32" t="s">
        <v>31</v>
      </c>
      <c r="J11" s="32"/>
      <c r="K11" s="14">
        <f>DCOUNT(A3:E28,E3,G4:G5)</f>
        <v>5</v>
      </c>
    </row>
    <row r="12" spans="1:14" ht="12.75" customHeight="1" x14ac:dyDescent="0.25">
      <c r="A12" s="6">
        <v>248</v>
      </c>
      <c r="B12" s="7" t="s">
        <v>32</v>
      </c>
      <c r="C12" s="7" t="s">
        <v>27</v>
      </c>
      <c r="D12" s="8" t="s">
        <v>33</v>
      </c>
      <c r="E12" s="9">
        <v>1999</v>
      </c>
    </row>
    <row r="13" spans="1:14" ht="12.75" customHeight="1" x14ac:dyDescent="0.25">
      <c r="A13" s="6">
        <v>542</v>
      </c>
      <c r="B13" s="7" t="s">
        <v>34</v>
      </c>
      <c r="C13" s="7" t="s">
        <v>35</v>
      </c>
      <c r="D13" s="8" t="s">
        <v>36</v>
      </c>
      <c r="E13" s="9">
        <v>2146</v>
      </c>
      <c r="G13" s="11" t="s">
        <v>5</v>
      </c>
      <c r="H13" s="10"/>
    </row>
    <row r="14" spans="1:14" ht="12.75" customHeight="1" x14ac:dyDescent="0.25">
      <c r="A14" s="6">
        <v>568</v>
      </c>
      <c r="B14" s="7" t="s">
        <v>37</v>
      </c>
      <c r="C14" s="7" t="s">
        <v>38</v>
      </c>
      <c r="D14" s="8" t="s">
        <v>36</v>
      </c>
      <c r="E14" s="9">
        <v>2058</v>
      </c>
      <c r="G14" s="12" t="s">
        <v>13</v>
      </c>
      <c r="H14" s="10"/>
    </row>
    <row r="15" spans="1:14" ht="12.75" customHeight="1" x14ac:dyDescent="0.25">
      <c r="A15" s="6">
        <v>438</v>
      </c>
      <c r="B15" s="7" t="s">
        <v>39</v>
      </c>
      <c r="C15" s="7" t="s">
        <v>40</v>
      </c>
      <c r="D15" s="8" t="s">
        <v>9</v>
      </c>
      <c r="E15" s="9">
        <v>3646</v>
      </c>
      <c r="G15" s="12" t="s">
        <v>12</v>
      </c>
      <c r="H15" s="10"/>
    </row>
    <row r="16" spans="1:14" ht="12.75" customHeight="1" x14ac:dyDescent="0.25">
      <c r="A16" s="6">
        <v>600</v>
      </c>
      <c r="B16" s="7" t="s">
        <v>41</v>
      </c>
      <c r="C16" s="7" t="s">
        <v>42</v>
      </c>
      <c r="D16" s="8" t="s">
        <v>36</v>
      </c>
      <c r="E16" s="9">
        <v>2093</v>
      </c>
      <c r="G16" s="12" t="s">
        <v>9</v>
      </c>
      <c r="H16" s="10"/>
      <c r="L16" s="10"/>
      <c r="M16" s="10"/>
      <c r="N16" s="10"/>
    </row>
    <row r="17" spans="1:14" ht="12.75" customHeight="1" x14ac:dyDescent="0.25">
      <c r="A17" s="6">
        <v>612</v>
      </c>
      <c r="B17" s="7" t="s">
        <v>43</v>
      </c>
      <c r="C17" s="7" t="s">
        <v>8</v>
      </c>
      <c r="D17" s="8" t="s">
        <v>12</v>
      </c>
      <c r="E17" s="9">
        <v>1646</v>
      </c>
      <c r="G17" s="10"/>
      <c r="I17" s="10"/>
      <c r="K17" s="13" t="s">
        <v>6</v>
      </c>
      <c r="L17" s="10"/>
      <c r="M17" s="10"/>
      <c r="N17" s="10"/>
    </row>
    <row r="18" spans="1:14" ht="12.75" customHeight="1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I18" s="32" t="s">
        <v>18</v>
      </c>
      <c r="J18" s="32"/>
      <c r="K18" s="9">
        <f>DSUM(A3:E28,E3,G13:G16)</f>
        <v>41007</v>
      </c>
      <c r="L18" s="10"/>
      <c r="M18" s="10"/>
      <c r="N18" s="10"/>
    </row>
    <row r="19" spans="1:14" ht="12.75" customHeight="1" x14ac:dyDescent="0.25">
      <c r="A19" s="6">
        <v>608</v>
      </c>
      <c r="B19" s="7" t="s">
        <v>45</v>
      </c>
      <c r="C19" s="7" t="s">
        <v>46</v>
      </c>
      <c r="D19" s="8" t="s">
        <v>13</v>
      </c>
      <c r="E19" s="9">
        <v>1588</v>
      </c>
      <c r="I19" s="32" t="s">
        <v>31</v>
      </c>
      <c r="J19" s="32"/>
      <c r="K19">
        <f>DCOUNT(A3:E28,E3,G13:G16)</f>
        <v>16</v>
      </c>
      <c r="L19" s="10"/>
      <c r="M19" s="10"/>
      <c r="N19" s="10"/>
    </row>
    <row r="20" spans="1:14" ht="12.75" customHeight="1" x14ac:dyDescent="0.25">
      <c r="A20" s="6">
        <v>422</v>
      </c>
      <c r="B20" s="7" t="s">
        <v>47</v>
      </c>
      <c r="C20" s="7" t="s">
        <v>48</v>
      </c>
      <c r="D20" s="8" t="s">
        <v>13</v>
      </c>
      <c r="E20" s="9">
        <v>2293</v>
      </c>
      <c r="L20" s="10"/>
      <c r="M20" s="10"/>
      <c r="N20" s="10"/>
    </row>
    <row r="21" spans="1:14" ht="12.75" customHeight="1" x14ac:dyDescent="0.25">
      <c r="A21" s="6">
        <v>560</v>
      </c>
      <c r="B21" s="7" t="s">
        <v>49</v>
      </c>
      <c r="C21" s="7" t="s">
        <v>48</v>
      </c>
      <c r="D21" s="8" t="s">
        <v>33</v>
      </c>
      <c r="E21" s="9">
        <v>1929</v>
      </c>
      <c r="G21" s="15" t="s">
        <v>5</v>
      </c>
      <c r="H21" s="16" t="s">
        <v>6</v>
      </c>
      <c r="K21" s="10"/>
      <c r="L21" s="10"/>
      <c r="M21" s="10"/>
      <c r="N21" s="10"/>
    </row>
    <row r="22" spans="1:14" ht="12.75" customHeight="1" x14ac:dyDescent="0.25">
      <c r="A22" s="6">
        <v>561</v>
      </c>
      <c r="B22" s="7" t="s">
        <v>50</v>
      </c>
      <c r="C22" s="7" t="s">
        <v>51</v>
      </c>
      <c r="D22" s="8" t="s">
        <v>33</v>
      </c>
      <c r="E22" s="9">
        <v>1952</v>
      </c>
      <c r="G22" s="17" t="s">
        <v>13</v>
      </c>
      <c r="H22" s="17" t="s">
        <v>52</v>
      </c>
      <c r="J22" s="7"/>
      <c r="L22" s="10"/>
      <c r="M22" s="10"/>
      <c r="N22" s="10"/>
    </row>
    <row r="23" spans="1:14" ht="12.75" customHeight="1" x14ac:dyDescent="0.25">
      <c r="A23" s="6">
        <v>244</v>
      </c>
      <c r="B23" s="7" t="s">
        <v>53</v>
      </c>
      <c r="C23" s="7" t="s">
        <v>54</v>
      </c>
      <c r="D23" s="8" t="s">
        <v>13</v>
      </c>
      <c r="E23" s="9">
        <v>3428</v>
      </c>
      <c r="K23" s="13" t="s">
        <v>6</v>
      </c>
      <c r="L23" s="10"/>
      <c r="M23" s="10"/>
      <c r="N23" s="10"/>
    </row>
    <row r="24" spans="1:14" ht="12.75" customHeight="1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G24" s="10"/>
      <c r="I24" s="32" t="s">
        <v>22</v>
      </c>
      <c r="J24" s="32"/>
      <c r="K24" s="9">
        <f>DAVERAGE(A3:E28,E3,G21:H22)</f>
        <v>2885.5</v>
      </c>
      <c r="L24" s="10"/>
      <c r="M24" s="10"/>
      <c r="N24" s="10"/>
    </row>
    <row r="25" spans="1:14" ht="12.75" customHeight="1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G25" s="10"/>
      <c r="K25" s="10"/>
      <c r="L25" s="10"/>
      <c r="M25" s="10"/>
      <c r="N25" s="10"/>
    </row>
    <row r="26" spans="1:14" ht="12.75" customHeight="1" x14ac:dyDescent="0.25">
      <c r="A26" s="6">
        <v>567</v>
      </c>
      <c r="B26" s="7" t="s">
        <v>58</v>
      </c>
      <c r="C26" s="7" t="s">
        <v>59</v>
      </c>
      <c r="D26" s="8" t="s">
        <v>12</v>
      </c>
      <c r="E26" s="9">
        <v>2246</v>
      </c>
      <c r="G26" s="10"/>
      <c r="H26" s="10"/>
      <c r="K26" s="10"/>
      <c r="L26" s="10"/>
      <c r="M26" s="10"/>
      <c r="N26" s="10"/>
    </row>
    <row r="27" spans="1:14" ht="12.75" customHeight="1" x14ac:dyDescent="0.25">
      <c r="A27" s="6">
        <v>466</v>
      </c>
      <c r="B27" s="7" t="s">
        <v>60</v>
      </c>
      <c r="C27" s="7" t="s">
        <v>61</v>
      </c>
      <c r="D27" s="8" t="s">
        <v>12</v>
      </c>
      <c r="E27" s="9">
        <v>2323</v>
      </c>
      <c r="G27" s="15" t="s">
        <v>5</v>
      </c>
      <c r="H27" s="16" t="s">
        <v>6</v>
      </c>
      <c r="K27" s="10"/>
      <c r="M27" s="10"/>
      <c r="N27" s="10"/>
    </row>
    <row r="28" spans="1:14" ht="12.75" customHeight="1" x14ac:dyDescent="0.25">
      <c r="A28" s="6">
        <v>604</v>
      </c>
      <c r="B28" s="7" t="s">
        <v>62</v>
      </c>
      <c r="C28" s="7" t="s">
        <v>63</v>
      </c>
      <c r="D28" s="8" t="s">
        <v>33</v>
      </c>
      <c r="E28" s="9">
        <v>1882</v>
      </c>
      <c r="G28" s="17" t="s">
        <v>13</v>
      </c>
      <c r="H28" s="17" t="s">
        <v>52</v>
      </c>
      <c r="J28" s="7"/>
      <c r="K28" s="10"/>
      <c r="M28" s="10"/>
      <c r="N28" s="10"/>
    </row>
    <row r="29" spans="1:14" ht="12.75" customHeight="1" x14ac:dyDescent="0.25">
      <c r="B29" s="10"/>
      <c r="C29" s="10"/>
      <c r="D29" s="10"/>
      <c r="E29" s="10"/>
      <c r="G29" s="17" t="s">
        <v>12</v>
      </c>
      <c r="H29" s="17" t="s">
        <v>52</v>
      </c>
      <c r="J29" s="7"/>
      <c r="K29" s="10"/>
      <c r="M29" s="10"/>
      <c r="N29" s="10"/>
    </row>
    <row r="30" spans="1:14" ht="12.75" customHeight="1" x14ac:dyDescent="0.25">
      <c r="K30" s="13" t="s">
        <v>6</v>
      </c>
    </row>
    <row r="31" spans="1:14" ht="12.75" customHeight="1" x14ac:dyDescent="0.25">
      <c r="I31" s="32" t="s">
        <v>18</v>
      </c>
      <c r="J31" s="32"/>
      <c r="K31" s="9">
        <f>DSUM(A3:E28,E3,G27:H29)</f>
        <v>21197</v>
      </c>
    </row>
    <row r="32" spans="1:14" ht="12.75" customHeight="1" x14ac:dyDescent="0.25">
      <c r="I32" s="32" t="s">
        <v>31</v>
      </c>
      <c r="J32" s="32"/>
      <c r="K32">
        <f>DCOUNT(A3:E28,E3,G27:H29)</f>
        <v>8</v>
      </c>
    </row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12">
    <mergeCell ref="I32:J32"/>
    <mergeCell ref="A1:B1"/>
    <mergeCell ref="J2:M2"/>
    <mergeCell ref="I7:J7"/>
    <mergeCell ref="I8:J8"/>
    <mergeCell ref="I9:J9"/>
    <mergeCell ref="I10:J10"/>
    <mergeCell ref="I11:J11"/>
    <mergeCell ref="I18:J18"/>
    <mergeCell ref="I19:J19"/>
    <mergeCell ref="I24:J24"/>
    <mergeCell ref="I31:J3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33" t="s">
        <v>0</v>
      </c>
      <c r="B1" s="33"/>
      <c r="C1" s="1"/>
      <c r="D1" s="1"/>
      <c r="E1" s="1"/>
      <c r="F1" s="1"/>
      <c r="G1" s="18"/>
      <c r="H1" s="1"/>
      <c r="I1" s="1"/>
      <c r="J1" s="1"/>
      <c r="K1" s="1"/>
      <c r="L1" s="1"/>
      <c r="M1" s="1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.75" customHeight="1" x14ac:dyDescent="0.25">
      <c r="A3" s="3" t="s">
        <v>2</v>
      </c>
      <c r="B3" s="4" t="s">
        <v>3</v>
      </c>
      <c r="C3" s="4" t="s">
        <v>4</v>
      </c>
      <c r="D3" s="3" t="s">
        <v>5</v>
      </c>
      <c r="E3" s="5" t="s">
        <v>6</v>
      </c>
      <c r="G3" s="36" t="s">
        <v>1</v>
      </c>
      <c r="H3" s="37"/>
      <c r="I3" s="11" t="s">
        <v>5</v>
      </c>
      <c r="K3" s="10"/>
    </row>
    <row r="4" spans="1:13" ht="12.75" customHeight="1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0"/>
      <c r="G4" s="36"/>
      <c r="H4" s="36"/>
      <c r="I4" s="12" t="s">
        <v>13</v>
      </c>
      <c r="K4" s="10"/>
    </row>
    <row r="5" spans="1:13" ht="12.75" customHeight="1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  <c r="G5" s="10"/>
      <c r="H5" s="10"/>
    </row>
    <row r="6" spans="1:13" ht="12.75" customHeight="1" x14ac:dyDescent="0.25">
      <c r="A6" s="6">
        <v>387</v>
      </c>
      <c r="B6" s="7" t="s">
        <v>14</v>
      </c>
      <c r="C6" s="7" t="s">
        <v>15</v>
      </c>
      <c r="D6" s="8" t="s">
        <v>12</v>
      </c>
      <c r="E6" s="9">
        <v>1911</v>
      </c>
      <c r="G6" s="10"/>
      <c r="H6" s="10"/>
    </row>
    <row r="7" spans="1:13" ht="12.75" customHeight="1" x14ac:dyDescent="0.25">
      <c r="A7" s="6">
        <v>420</v>
      </c>
      <c r="B7" s="7" t="s">
        <v>16</v>
      </c>
      <c r="C7" s="7" t="s">
        <v>17</v>
      </c>
      <c r="D7" s="8" t="s">
        <v>9</v>
      </c>
      <c r="E7" s="9">
        <v>2846</v>
      </c>
      <c r="F7" s="10"/>
      <c r="G7" s="19" t="s">
        <v>64</v>
      </c>
      <c r="H7" s="10"/>
      <c r="I7" s="20"/>
      <c r="J7" s="10"/>
      <c r="K7" s="10"/>
    </row>
    <row r="8" spans="1:13" ht="12.75" customHeight="1" x14ac:dyDescent="0.25">
      <c r="A8" s="6">
        <v>110</v>
      </c>
      <c r="B8" s="7" t="s">
        <v>19</v>
      </c>
      <c r="C8" s="10" t="s">
        <v>20</v>
      </c>
      <c r="D8" s="8" t="s">
        <v>21</v>
      </c>
      <c r="E8" s="9">
        <v>2499</v>
      </c>
      <c r="F8" s="10"/>
      <c r="G8" s="19"/>
      <c r="H8" s="10"/>
      <c r="I8" s="10"/>
      <c r="J8" s="10"/>
      <c r="K8" s="10"/>
    </row>
    <row r="9" spans="1:13" ht="12.75" customHeight="1" x14ac:dyDescent="0.25">
      <c r="A9" s="6">
        <v>348</v>
      </c>
      <c r="B9" s="7" t="s">
        <v>23</v>
      </c>
      <c r="C9" s="7" t="s">
        <v>24</v>
      </c>
      <c r="D9" s="8" t="s">
        <v>21</v>
      </c>
      <c r="E9" s="9">
        <v>2499</v>
      </c>
      <c r="F9" s="10"/>
      <c r="G9" s="19" t="s">
        <v>65</v>
      </c>
      <c r="H9" s="10"/>
      <c r="I9" s="21"/>
    </row>
    <row r="10" spans="1:13" ht="12.75" customHeight="1" x14ac:dyDescent="0.25">
      <c r="A10" s="6">
        <v>602</v>
      </c>
      <c r="B10" s="7" t="s">
        <v>26</v>
      </c>
      <c r="C10" s="7" t="s">
        <v>27</v>
      </c>
      <c r="D10" s="8" t="s">
        <v>13</v>
      </c>
      <c r="E10" s="9">
        <v>3410</v>
      </c>
      <c r="G10" s="19"/>
      <c r="H10" s="10"/>
      <c r="I10" s="22"/>
    </row>
    <row r="11" spans="1:13" ht="12.75" customHeight="1" x14ac:dyDescent="0.25">
      <c r="A11" s="6">
        <v>341</v>
      </c>
      <c r="B11" s="7" t="s">
        <v>29</v>
      </c>
      <c r="C11" s="7" t="s">
        <v>30</v>
      </c>
      <c r="D11" s="8" t="s">
        <v>13</v>
      </c>
      <c r="E11" s="9">
        <v>2411</v>
      </c>
      <c r="G11" s="19" t="s">
        <v>66</v>
      </c>
      <c r="H11" s="10"/>
      <c r="I11" s="21"/>
    </row>
    <row r="12" spans="1:13" ht="12.75" customHeight="1" x14ac:dyDescent="0.25">
      <c r="A12" s="6">
        <v>248</v>
      </c>
      <c r="B12" s="7" t="s">
        <v>32</v>
      </c>
      <c r="C12" s="7" t="s">
        <v>27</v>
      </c>
      <c r="D12" s="8" t="s">
        <v>33</v>
      </c>
      <c r="E12" s="9">
        <v>1999</v>
      </c>
      <c r="G12" s="19"/>
      <c r="H12" s="10"/>
      <c r="I12" s="22"/>
    </row>
    <row r="13" spans="1:13" ht="12.75" customHeight="1" x14ac:dyDescent="0.25">
      <c r="A13" s="6">
        <v>542</v>
      </c>
      <c r="B13" s="7" t="s">
        <v>34</v>
      </c>
      <c r="C13" s="7" t="s">
        <v>35</v>
      </c>
      <c r="D13" s="8" t="s">
        <v>36</v>
      </c>
      <c r="E13" s="9">
        <v>2146</v>
      </c>
      <c r="G13" s="19" t="s">
        <v>67</v>
      </c>
      <c r="H13" s="10"/>
      <c r="I13" s="21"/>
    </row>
    <row r="14" spans="1:13" ht="12.75" customHeight="1" x14ac:dyDescent="0.25">
      <c r="A14" s="6">
        <v>568</v>
      </c>
      <c r="B14" s="7" t="s">
        <v>37</v>
      </c>
      <c r="C14" s="7" t="s">
        <v>38</v>
      </c>
      <c r="D14" s="8" t="s">
        <v>36</v>
      </c>
      <c r="E14" s="9">
        <v>2058</v>
      </c>
      <c r="G14" s="19" t="s">
        <v>68</v>
      </c>
      <c r="H14" s="10"/>
      <c r="I14" s="23"/>
    </row>
    <row r="15" spans="1:13" ht="12.75" customHeight="1" x14ac:dyDescent="0.25">
      <c r="A15" s="6">
        <v>438</v>
      </c>
      <c r="B15" s="7" t="s">
        <v>39</v>
      </c>
      <c r="C15" s="7" t="s">
        <v>40</v>
      </c>
      <c r="D15" s="8" t="s">
        <v>9</v>
      </c>
      <c r="E15" s="9">
        <v>3646</v>
      </c>
      <c r="G15" s="19" t="s">
        <v>69</v>
      </c>
      <c r="H15" s="10"/>
      <c r="I15" s="23"/>
    </row>
    <row r="16" spans="1:13" ht="12.75" customHeight="1" x14ac:dyDescent="0.25">
      <c r="A16" s="6">
        <v>600</v>
      </c>
      <c r="B16" s="7" t="s">
        <v>41</v>
      </c>
      <c r="C16" s="7" t="s">
        <v>42</v>
      </c>
      <c r="D16" s="8" t="s">
        <v>36</v>
      </c>
      <c r="E16" s="9">
        <v>2093</v>
      </c>
      <c r="G16" s="10"/>
      <c r="H16" s="10"/>
      <c r="I16" s="10"/>
      <c r="J16" s="10"/>
      <c r="K16" s="10"/>
      <c r="L16" s="10"/>
      <c r="M16" s="10"/>
    </row>
    <row r="17" spans="1:13" ht="12.75" customHeight="1" x14ac:dyDescent="0.25">
      <c r="A17" s="6">
        <v>612</v>
      </c>
      <c r="B17" s="7" t="s">
        <v>43</v>
      </c>
      <c r="C17" s="7" t="s">
        <v>8</v>
      </c>
      <c r="D17" s="8" t="s">
        <v>12</v>
      </c>
      <c r="E17" s="9">
        <v>1646</v>
      </c>
      <c r="G17" s="36" t="s">
        <v>1</v>
      </c>
      <c r="H17" s="36"/>
      <c r="I17" s="15" t="s">
        <v>5</v>
      </c>
      <c r="J17" s="16" t="s">
        <v>6</v>
      </c>
      <c r="K17" s="10"/>
      <c r="L17" s="10"/>
      <c r="M17" s="10"/>
    </row>
    <row r="18" spans="1:13" ht="12.75" customHeight="1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G18" s="36"/>
      <c r="H18" s="36"/>
      <c r="I18" s="17" t="s">
        <v>13</v>
      </c>
      <c r="J18" s="17" t="s">
        <v>52</v>
      </c>
      <c r="K18" s="10"/>
      <c r="L18" s="10"/>
      <c r="M18" s="10"/>
    </row>
    <row r="19" spans="1:13" ht="12.75" customHeight="1" x14ac:dyDescent="0.25">
      <c r="A19" s="6">
        <v>608</v>
      </c>
      <c r="B19" s="7" t="s">
        <v>45</v>
      </c>
      <c r="C19" s="7" t="s">
        <v>46</v>
      </c>
      <c r="D19" s="8" t="s">
        <v>13</v>
      </c>
      <c r="E19" s="9">
        <v>1588</v>
      </c>
      <c r="G19" s="36"/>
      <c r="H19" s="36"/>
      <c r="I19" s="17" t="s">
        <v>12</v>
      </c>
      <c r="J19" s="17" t="s">
        <v>52</v>
      </c>
      <c r="K19" s="10"/>
      <c r="L19" s="10"/>
      <c r="M19" s="10"/>
    </row>
    <row r="20" spans="1:13" ht="12.75" customHeight="1" x14ac:dyDescent="0.25">
      <c r="A20" s="6">
        <v>422</v>
      </c>
      <c r="B20" s="7" t="s">
        <v>47</v>
      </c>
      <c r="C20" s="7" t="s">
        <v>48</v>
      </c>
      <c r="D20" s="8" t="s">
        <v>13</v>
      </c>
      <c r="E20" s="9">
        <v>2293</v>
      </c>
      <c r="I20" s="10"/>
      <c r="J20" s="10"/>
      <c r="K20" s="10"/>
      <c r="L20" s="10"/>
      <c r="M20" s="10"/>
    </row>
    <row r="21" spans="1:13" ht="12.75" customHeight="1" x14ac:dyDescent="0.25">
      <c r="A21" s="6">
        <v>560</v>
      </c>
      <c r="B21" s="7" t="s">
        <v>49</v>
      </c>
      <c r="C21" s="7" t="s">
        <v>48</v>
      </c>
      <c r="D21" s="8" t="s">
        <v>33</v>
      </c>
      <c r="E21" s="9">
        <v>1929</v>
      </c>
      <c r="G21" s="19" t="s">
        <v>70</v>
      </c>
      <c r="I21" s="24"/>
      <c r="J21" s="10"/>
      <c r="K21" s="10"/>
      <c r="L21" s="10"/>
      <c r="M21" s="10"/>
    </row>
    <row r="22" spans="1:13" ht="12.75" customHeight="1" x14ac:dyDescent="0.25">
      <c r="A22" s="6">
        <v>561</v>
      </c>
      <c r="B22" s="7" t="s">
        <v>50</v>
      </c>
      <c r="C22" s="7" t="s">
        <v>51</v>
      </c>
      <c r="D22" s="8" t="s">
        <v>33</v>
      </c>
      <c r="E22" s="9">
        <v>1952</v>
      </c>
      <c r="G22" s="19"/>
      <c r="I22" s="10"/>
      <c r="J22" s="10"/>
      <c r="K22" s="10"/>
      <c r="L22" s="10"/>
      <c r="M22" s="10"/>
    </row>
    <row r="23" spans="1:13" ht="12.75" customHeight="1" x14ac:dyDescent="0.25">
      <c r="A23" s="6">
        <v>244</v>
      </c>
      <c r="B23" s="7" t="s">
        <v>53</v>
      </c>
      <c r="C23" s="7" t="s">
        <v>54</v>
      </c>
      <c r="D23" s="8" t="s">
        <v>13</v>
      </c>
      <c r="E23" s="9">
        <v>3428</v>
      </c>
      <c r="G23" s="19" t="s">
        <v>71</v>
      </c>
      <c r="I23" s="25"/>
      <c r="J23" s="10"/>
      <c r="K23" s="10"/>
      <c r="L23" s="10"/>
      <c r="M23" s="10"/>
    </row>
    <row r="24" spans="1:13" ht="12.75" customHeight="1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G24" s="19"/>
      <c r="I24" s="10"/>
      <c r="J24" s="10"/>
      <c r="K24" s="10"/>
      <c r="L24" s="10"/>
      <c r="M24" s="10"/>
    </row>
    <row r="25" spans="1:13" ht="12.75" customHeight="1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G25" s="19" t="s">
        <v>66</v>
      </c>
      <c r="I25" s="25"/>
      <c r="J25" s="10"/>
      <c r="K25" s="10"/>
      <c r="L25" s="10"/>
      <c r="M25" s="10"/>
    </row>
    <row r="26" spans="1:13" ht="12.75" customHeight="1" x14ac:dyDescent="0.25">
      <c r="A26" s="6">
        <v>567</v>
      </c>
      <c r="B26" s="7" t="s">
        <v>58</v>
      </c>
      <c r="C26" s="7" t="s">
        <v>59</v>
      </c>
      <c r="D26" s="8" t="s">
        <v>12</v>
      </c>
      <c r="E26" s="9">
        <v>2246</v>
      </c>
      <c r="G26" s="19"/>
      <c r="I26" s="10"/>
      <c r="J26" s="10"/>
      <c r="K26" s="10"/>
      <c r="L26" s="10"/>
      <c r="M26" s="10"/>
    </row>
    <row r="27" spans="1:13" ht="12.75" customHeight="1" x14ac:dyDescent="0.25">
      <c r="A27" s="6">
        <v>466</v>
      </c>
      <c r="B27" s="7" t="s">
        <v>60</v>
      </c>
      <c r="C27" s="7" t="s">
        <v>61</v>
      </c>
      <c r="D27" s="8" t="s">
        <v>12</v>
      </c>
      <c r="E27" s="9">
        <v>2323</v>
      </c>
      <c r="G27" s="19" t="s">
        <v>67</v>
      </c>
      <c r="I27" s="25"/>
      <c r="J27" s="10"/>
      <c r="L27" s="10"/>
      <c r="M27" s="10"/>
    </row>
    <row r="28" spans="1:13" ht="12.75" customHeight="1" x14ac:dyDescent="0.25">
      <c r="A28" s="6">
        <v>604</v>
      </c>
      <c r="B28" s="7" t="s">
        <v>62</v>
      </c>
      <c r="C28" s="7" t="s">
        <v>63</v>
      </c>
      <c r="D28" s="8" t="s">
        <v>33</v>
      </c>
      <c r="E28" s="9">
        <v>1882</v>
      </c>
      <c r="G28" s="19" t="s">
        <v>68</v>
      </c>
      <c r="I28" s="25"/>
      <c r="J28" s="10"/>
      <c r="L28" s="10"/>
      <c r="M28" s="10"/>
    </row>
    <row r="29" spans="1:13" ht="12.75" customHeight="1" x14ac:dyDescent="0.25">
      <c r="B29" s="10"/>
      <c r="C29" s="10"/>
      <c r="D29" s="10"/>
      <c r="E29" s="10"/>
      <c r="G29" s="19" t="s">
        <v>69</v>
      </c>
      <c r="I29" s="25"/>
      <c r="J29" s="10"/>
      <c r="L29" s="10"/>
      <c r="M29" s="10"/>
    </row>
    <row r="30" spans="1:13" ht="12.75" customHeight="1" x14ac:dyDescent="0.25"/>
    <row r="31" spans="1:13" ht="12.75" customHeight="1" x14ac:dyDescent="0.25"/>
    <row r="32" spans="1:13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9"/>
  <sheetViews>
    <sheetView zoomScale="96" zoomScaleNormal="96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33" t="s">
        <v>0</v>
      </c>
      <c r="B1" s="33"/>
      <c r="C1" s="1"/>
      <c r="D1" s="1"/>
      <c r="E1" s="1"/>
      <c r="F1" s="1"/>
      <c r="G1" s="18"/>
      <c r="H1" s="1"/>
      <c r="I1" s="1"/>
      <c r="J1" s="1"/>
      <c r="K1" s="1"/>
      <c r="L1" s="1"/>
      <c r="M1" s="1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.75" customHeight="1" x14ac:dyDescent="0.25">
      <c r="A3" s="3" t="s">
        <v>2</v>
      </c>
      <c r="B3" s="4" t="s">
        <v>3</v>
      </c>
      <c r="C3" s="4" t="s">
        <v>4</v>
      </c>
      <c r="D3" s="3" t="s">
        <v>5</v>
      </c>
      <c r="E3" s="5" t="s">
        <v>6</v>
      </c>
      <c r="G3" s="36" t="s">
        <v>1</v>
      </c>
      <c r="H3" s="36"/>
      <c r="I3" s="26" t="s">
        <v>5</v>
      </c>
      <c r="K3" s="10"/>
    </row>
    <row r="4" spans="1:13" ht="12.75" customHeight="1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0"/>
      <c r="G4" s="36"/>
      <c r="H4" s="36"/>
      <c r="I4" s="27" t="s">
        <v>13</v>
      </c>
      <c r="K4" s="10"/>
    </row>
    <row r="5" spans="1:13" ht="12.75" customHeight="1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  <c r="G5" s="10"/>
      <c r="H5" s="10"/>
    </row>
    <row r="6" spans="1:13" ht="12.75" customHeight="1" x14ac:dyDescent="0.25">
      <c r="A6" s="6">
        <v>387</v>
      </c>
      <c r="B6" s="7" t="s">
        <v>14</v>
      </c>
      <c r="C6" s="7" t="s">
        <v>15</v>
      </c>
      <c r="D6" s="8" t="s">
        <v>12</v>
      </c>
      <c r="E6" s="9">
        <v>1911</v>
      </c>
      <c r="G6" s="10"/>
      <c r="H6" s="10"/>
    </row>
    <row r="7" spans="1:13" ht="12.75" customHeight="1" x14ac:dyDescent="0.25">
      <c r="A7" s="6">
        <v>420</v>
      </c>
      <c r="B7" s="7" t="s">
        <v>16</v>
      </c>
      <c r="C7" s="7" t="s">
        <v>17</v>
      </c>
      <c r="D7" s="8" t="s">
        <v>9</v>
      </c>
      <c r="E7" s="9">
        <v>2846</v>
      </c>
      <c r="F7" s="10"/>
      <c r="G7" s="19" t="s">
        <v>72</v>
      </c>
      <c r="H7" s="10"/>
      <c r="I7" s="28">
        <f>DCOUNTA(A3:E28,"ABT",I3:I4)</f>
        <v>5</v>
      </c>
      <c r="J7" s="10"/>
      <c r="K7" s="10"/>
    </row>
    <row r="8" spans="1:13" ht="12.75" customHeight="1" x14ac:dyDescent="0.25">
      <c r="A8" s="6">
        <v>110</v>
      </c>
      <c r="B8" s="7" t="s">
        <v>19</v>
      </c>
      <c r="C8" s="10" t="s">
        <v>20</v>
      </c>
      <c r="D8" s="8" t="s">
        <v>21</v>
      </c>
      <c r="E8" s="9">
        <v>2499</v>
      </c>
      <c r="F8" s="10"/>
      <c r="G8" s="19"/>
      <c r="H8" s="10"/>
      <c r="I8" s="10"/>
      <c r="J8" s="10"/>
      <c r="K8" s="10"/>
    </row>
    <row r="9" spans="1:13" ht="12.75" customHeight="1" x14ac:dyDescent="0.25">
      <c r="A9" s="6">
        <v>348</v>
      </c>
      <c r="B9" s="7" t="s">
        <v>23</v>
      </c>
      <c r="C9" s="7" t="s">
        <v>24</v>
      </c>
      <c r="D9" s="8" t="s">
        <v>21</v>
      </c>
      <c r="E9" s="9">
        <v>2499</v>
      </c>
      <c r="F9" s="10"/>
      <c r="G9" s="19" t="s">
        <v>65</v>
      </c>
      <c r="H9" s="10"/>
      <c r="I9" s="29">
        <f>DSUM(A3:E28,"GEHALT",I3:I4)</f>
        <v>13130</v>
      </c>
    </row>
    <row r="10" spans="1:13" ht="12.75" customHeight="1" x14ac:dyDescent="0.25">
      <c r="A10" s="6">
        <v>602</v>
      </c>
      <c r="B10" s="7" t="s">
        <v>26</v>
      </c>
      <c r="C10" s="7" t="s">
        <v>27</v>
      </c>
      <c r="D10" s="8" t="s">
        <v>13</v>
      </c>
      <c r="E10" s="9">
        <v>3410</v>
      </c>
      <c r="G10" s="19"/>
      <c r="H10" s="10"/>
      <c r="I10" s="22"/>
    </row>
    <row r="11" spans="1:13" ht="12.75" customHeight="1" x14ac:dyDescent="0.25">
      <c r="A11" s="6">
        <v>341</v>
      </c>
      <c r="B11" s="7" t="s">
        <v>29</v>
      </c>
      <c r="C11" s="7" t="s">
        <v>30</v>
      </c>
      <c r="D11" s="8" t="s">
        <v>13</v>
      </c>
      <c r="E11" s="9">
        <v>2411</v>
      </c>
      <c r="G11" s="19" t="s">
        <v>66</v>
      </c>
      <c r="H11" s="10"/>
      <c r="I11" s="29">
        <f>DAVERAGE(A3:E28,"GEHALT",I3:I4)</f>
        <v>2626</v>
      </c>
    </row>
    <row r="12" spans="1:13" ht="12.75" customHeight="1" x14ac:dyDescent="0.25">
      <c r="A12" s="6">
        <v>248</v>
      </c>
      <c r="B12" s="7" t="s">
        <v>32</v>
      </c>
      <c r="C12" s="7" t="s">
        <v>27</v>
      </c>
      <c r="D12" s="8" t="s">
        <v>33</v>
      </c>
      <c r="E12" s="9">
        <v>1999</v>
      </c>
      <c r="G12" s="19"/>
      <c r="H12" s="10"/>
      <c r="I12" s="22"/>
    </row>
    <row r="13" spans="1:13" ht="12.75" customHeight="1" x14ac:dyDescent="0.25">
      <c r="A13" s="6">
        <v>542</v>
      </c>
      <c r="B13" s="7" t="s">
        <v>34</v>
      </c>
      <c r="C13" s="7" t="s">
        <v>35</v>
      </c>
      <c r="D13" s="8" t="s">
        <v>36</v>
      </c>
      <c r="E13" s="9">
        <v>2146</v>
      </c>
      <c r="G13" s="19" t="s">
        <v>67</v>
      </c>
      <c r="H13" s="10"/>
      <c r="I13" s="29">
        <f>DMAX(A3:E28,"GEHALT",I3:I4)</f>
        <v>3428</v>
      </c>
    </row>
    <row r="14" spans="1:13" ht="12.75" customHeight="1" x14ac:dyDescent="0.25">
      <c r="A14" s="6">
        <v>568</v>
      </c>
      <c r="B14" s="7" t="s">
        <v>37</v>
      </c>
      <c r="C14" s="7" t="s">
        <v>38</v>
      </c>
      <c r="D14" s="8" t="s">
        <v>36</v>
      </c>
      <c r="E14" s="9">
        <v>2058</v>
      </c>
      <c r="G14" s="19" t="s">
        <v>68</v>
      </c>
      <c r="H14" s="10"/>
      <c r="I14" s="29">
        <f>DMIN(A3:E28,"GEHALT",I3:I4)</f>
        <v>1588</v>
      </c>
    </row>
    <row r="15" spans="1:13" ht="12.75" customHeight="1" x14ac:dyDescent="0.25">
      <c r="A15" s="6">
        <v>438</v>
      </c>
      <c r="B15" s="7" t="s">
        <v>39</v>
      </c>
      <c r="C15" s="7" t="s">
        <v>40</v>
      </c>
      <c r="D15" s="8" t="s">
        <v>9</v>
      </c>
      <c r="E15" s="9">
        <v>3646</v>
      </c>
      <c r="G15" s="19" t="s">
        <v>69</v>
      </c>
      <c r="H15" s="10"/>
      <c r="I15" s="29">
        <f>I13-I14</f>
        <v>1840</v>
      </c>
    </row>
    <row r="16" spans="1:13" ht="12.75" customHeight="1" x14ac:dyDescent="0.25">
      <c r="A16" s="6">
        <v>600</v>
      </c>
      <c r="B16" s="7" t="s">
        <v>41</v>
      </c>
      <c r="C16" s="7" t="s">
        <v>42</v>
      </c>
      <c r="D16" s="8" t="s">
        <v>36</v>
      </c>
      <c r="E16" s="9">
        <v>2093</v>
      </c>
      <c r="G16" s="10"/>
      <c r="H16" s="10"/>
      <c r="I16" s="10"/>
      <c r="J16" s="10"/>
      <c r="K16" s="10"/>
      <c r="L16" s="10"/>
      <c r="M16" s="10"/>
    </row>
    <row r="17" spans="1:13" ht="12.75" customHeight="1" x14ac:dyDescent="0.25">
      <c r="A17" s="6">
        <v>612</v>
      </c>
      <c r="B17" s="7" t="s">
        <v>43</v>
      </c>
      <c r="C17" s="7" t="s">
        <v>8</v>
      </c>
      <c r="D17" s="8" t="s">
        <v>12</v>
      </c>
      <c r="E17" s="9">
        <v>1646</v>
      </c>
      <c r="G17" s="36" t="s">
        <v>1</v>
      </c>
      <c r="H17" s="36"/>
      <c r="I17" s="15" t="s">
        <v>5</v>
      </c>
      <c r="J17" s="16" t="s">
        <v>6</v>
      </c>
      <c r="K17" s="10"/>
      <c r="L17" s="10"/>
      <c r="M17" s="10"/>
    </row>
    <row r="18" spans="1:13" ht="12.75" customHeight="1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G18" s="36"/>
      <c r="H18" s="36"/>
      <c r="I18" s="17" t="s">
        <v>13</v>
      </c>
      <c r="J18" s="17" t="s">
        <v>52</v>
      </c>
      <c r="K18" s="10"/>
      <c r="L18" s="10"/>
      <c r="M18" s="10"/>
    </row>
    <row r="19" spans="1:13" ht="12.75" customHeight="1" x14ac:dyDescent="0.25">
      <c r="A19" s="6">
        <v>608</v>
      </c>
      <c r="B19" s="7" t="s">
        <v>45</v>
      </c>
      <c r="C19" s="7" t="s">
        <v>46</v>
      </c>
      <c r="D19" s="8" t="s">
        <v>13</v>
      </c>
      <c r="E19" s="9">
        <v>1588</v>
      </c>
      <c r="G19" s="36"/>
      <c r="H19" s="36"/>
      <c r="I19" s="17" t="s">
        <v>12</v>
      </c>
      <c r="J19" s="17" t="s">
        <v>52</v>
      </c>
      <c r="K19" s="10"/>
      <c r="L19" s="10"/>
      <c r="M19" s="10"/>
    </row>
    <row r="20" spans="1:13" ht="12.75" customHeight="1" x14ac:dyDescent="0.25">
      <c r="A20" s="6">
        <v>422</v>
      </c>
      <c r="B20" s="7" t="s">
        <v>47</v>
      </c>
      <c r="C20" s="7" t="s">
        <v>48</v>
      </c>
      <c r="D20" s="8" t="s">
        <v>13</v>
      </c>
      <c r="E20" s="9">
        <v>2293</v>
      </c>
      <c r="I20" s="10"/>
      <c r="J20" s="10"/>
      <c r="K20" s="10"/>
      <c r="L20" s="10"/>
      <c r="M20" s="10"/>
    </row>
    <row r="21" spans="1:13" ht="12.75" customHeight="1" x14ac:dyDescent="0.25">
      <c r="A21" s="6">
        <v>560</v>
      </c>
      <c r="B21" s="7" t="s">
        <v>49</v>
      </c>
      <c r="C21" s="7" t="s">
        <v>48</v>
      </c>
      <c r="D21" s="8" t="s">
        <v>33</v>
      </c>
      <c r="E21" s="9">
        <v>1929</v>
      </c>
      <c r="G21" s="19" t="s">
        <v>70</v>
      </c>
      <c r="I21" s="30">
        <f>DCOUNTA(A3:E28,E3,I17:J19)</f>
        <v>8</v>
      </c>
      <c r="J21" s="10"/>
      <c r="K21" s="10"/>
      <c r="L21" s="10"/>
      <c r="M21" s="10"/>
    </row>
    <row r="22" spans="1:13" ht="12.75" customHeight="1" x14ac:dyDescent="0.25">
      <c r="A22" s="6">
        <v>561</v>
      </c>
      <c r="B22" s="7" t="s">
        <v>50</v>
      </c>
      <c r="C22" s="7" t="s">
        <v>51</v>
      </c>
      <c r="D22" s="8" t="s">
        <v>33</v>
      </c>
      <c r="E22" s="9">
        <v>1952</v>
      </c>
      <c r="G22" s="19"/>
      <c r="I22" s="10"/>
      <c r="J22" s="10"/>
      <c r="K22" s="10"/>
      <c r="L22" s="10"/>
      <c r="M22" s="10"/>
    </row>
    <row r="23" spans="1:13" ht="12.75" customHeight="1" x14ac:dyDescent="0.25">
      <c r="A23" s="6">
        <v>244</v>
      </c>
      <c r="B23" s="7" t="s">
        <v>53</v>
      </c>
      <c r="C23" s="7" t="s">
        <v>54</v>
      </c>
      <c r="D23" s="8" t="s">
        <v>13</v>
      </c>
      <c r="E23" s="9">
        <v>3428</v>
      </c>
      <c r="G23" s="19" t="s">
        <v>73</v>
      </c>
      <c r="I23" s="31">
        <f>DSUM(A3:E28,E3,I17:J19)</f>
        <v>21197</v>
      </c>
      <c r="J23" s="10"/>
      <c r="K23" s="10"/>
      <c r="L23" s="10"/>
      <c r="M23" s="10"/>
    </row>
    <row r="24" spans="1:13" ht="12.75" customHeight="1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G24" s="19"/>
      <c r="I24" s="10"/>
      <c r="J24" s="10"/>
      <c r="K24" s="10"/>
      <c r="L24" s="10"/>
      <c r="M24" s="10"/>
    </row>
    <row r="25" spans="1:13" ht="12.75" customHeight="1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G25" s="19" t="s">
        <v>66</v>
      </c>
      <c r="I25" s="31">
        <f>DAVERAGE(A3:E28,E3,I17:J19)</f>
        <v>2649.625</v>
      </c>
      <c r="J25" s="10"/>
      <c r="K25" s="10"/>
      <c r="L25" s="10"/>
      <c r="M25" s="10"/>
    </row>
    <row r="26" spans="1:13" ht="12.75" customHeight="1" x14ac:dyDescent="0.25">
      <c r="A26" s="6">
        <v>567</v>
      </c>
      <c r="B26" s="7" t="s">
        <v>58</v>
      </c>
      <c r="C26" s="7" t="s">
        <v>59</v>
      </c>
      <c r="D26" s="8" t="s">
        <v>12</v>
      </c>
      <c r="E26" s="9">
        <v>2246</v>
      </c>
      <c r="G26" s="19"/>
      <c r="I26" s="10"/>
      <c r="J26" s="10"/>
      <c r="K26" s="10"/>
      <c r="L26" s="10"/>
      <c r="M26" s="10"/>
    </row>
    <row r="27" spans="1:13" ht="12.75" customHeight="1" x14ac:dyDescent="0.25">
      <c r="A27" s="6">
        <v>466</v>
      </c>
      <c r="B27" s="7" t="s">
        <v>60</v>
      </c>
      <c r="C27" s="7" t="s">
        <v>61</v>
      </c>
      <c r="D27" s="8" t="s">
        <v>12</v>
      </c>
      <c r="E27" s="9">
        <v>2323</v>
      </c>
      <c r="G27" s="19" t="s">
        <v>67</v>
      </c>
      <c r="I27" s="31">
        <f>DMAX($A$3:$E$28,$E$3,$I$17:$J$19)</f>
        <v>3428</v>
      </c>
      <c r="J27" s="10"/>
      <c r="L27" s="10"/>
      <c r="M27" s="10"/>
    </row>
    <row r="28" spans="1:13" ht="12.75" customHeight="1" x14ac:dyDescent="0.25">
      <c r="A28" s="6">
        <v>604</v>
      </c>
      <c r="B28" s="7" t="s">
        <v>62</v>
      </c>
      <c r="C28" s="7" t="s">
        <v>63</v>
      </c>
      <c r="D28" s="8" t="s">
        <v>33</v>
      </c>
      <c r="E28" s="9">
        <v>1882</v>
      </c>
      <c r="G28" s="19" t="s">
        <v>68</v>
      </c>
      <c r="I28" s="31">
        <f>DMIN($A$3:$E$28,$E$3,$I$17:$J$19)</f>
        <v>2234</v>
      </c>
      <c r="J28" s="10"/>
      <c r="L28" s="10"/>
      <c r="M28" s="10"/>
    </row>
    <row r="29" spans="1:13" ht="12.75" customHeight="1" x14ac:dyDescent="0.25">
      <c r="B29" s="10"/>
      <c r="C29" s="10"/>
      <c r="D29" s="10"/>
      <c r="E29" s="10"/>
      <c r="G29" s="19" t="s">
        <v>69</v>
      </c>
      <c r="I29" s="31">
        <f>I27-I28</f>
        <v>1194</v>
      </c>
      <c r="J29" s="10"/>
      <c r="L29" s="10"/>
      <c r="M29" s="10"/>
    </row>
    <row r="30" spans="1:13" ht="12.75" customHeight="1" x14ac:dyDescent="0.25"/>
    <row r="31" spans="1:13" ht="12.75" customHeight="1" x14ac:dyDescent="0.25"/>
    <row r="32" spans="1:13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sheetProtection algorithmName="SHA-512" hashValue="tFzxljm/eopF26Kz7bAcLTZLZpHhwaXC6YdtX0SRmf0PV1PduG5MldRaNPsxijBkI8qhPzEyiJZ7CtwBCoDtoQ==" saltValue="XioViyu74rMoYPppuZ9+JQ==" spinCount="100000" sheet="1" objects="1" scenarios="1"/>
  <mergeCells count="3">
    <mergeCell ref="A1:B1"/>
    <mergeCell ref="G3:H4"/>
    <mergeCell ref="G17:H19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  Mustervorgaben </vt:lpstr>
      <vt:lpstr>Datenbank </vt:lpstr>
      <vt:lpstr>Datenbank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2018-11-24T10:34:45Z</dcterms:created>
  <dcterms:modified xsi:type="dcterms:W3CDTF">2019-03-14T14:36:07Z</dcterms:modified>
</cp:coreProperties>
</file>